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95" yWindow="65521" windowWidth="8805" windowHeight="8985" activeTab="1"/>
  </bookViews>
  <sheets>
    <sheet name="Tabelle1" sheetId="1" r:id="rId1"/>
    <sheet name="Tabelle1 (2)" sheetId="2" r:id="rId2"/>
  </sheets>
  <definedNames>
    <definedName name="_xlnm._FilterDatabase" localSheetId="0" hidden="1">'Tabelle1'!$A$8:$D$33</definedName>
    <definedName name="DB" localSheetId="1">'Tabelle1 (2)'!$A$9:$D$34</definedName>
    <definedName name="DB">'Tabelle1'!$A$8:$D$33</definedName>
    <definedName name="Feld">'Tabelle1 (2)'!$A$1:$D$2</definedName>
    <definedName name="CRITERIA" localSheetId="1">'Tabelle1 (2)'!$A$1:$D$3</definedName>
  </definedNames>
  <calcPr fullCalcOnLoad="1"/>
</workbook>
</file>

<file path=xl/sharedStrings.xml><?xml version="1.0" encoding="utf-8"?>
<sst xmlns="http://schemas.openxmlformats.org/spreadsheetml/2006/main" count="202" uniqueCount="89">
  <si>
    <t>ABT</t>
  </si>
  <si>
    <t xml:space="preserve">Ausgewählte Abteilung: </t>
  </si>
  <si>
    <t>BA</t>
  </si>
  <si>
    <t xml:space="preserve">Höchstes Gehalt: </t>
  </si>
  <si>
    <t xml:space="preserve">Anzahl der Mitarbeiter dieser Abteilung: </t>
  </si>
  <si>
    <t xml:space="preserve">Niedrigstes Gehalt: </t>
  </si>
  <si>
    <t xml:space="preserve">Gehälter dieser Abteilung: </t>
  </si>
  <si>
    <t xml:space="preserve">Differenz: </t>
  </si>
  <si>
    <t xml:space="preserve">Durchschnittliches Gehalt: </t>
  </si>
  <si>
    <t>Name</t>
  </si>
  <si>
    <t>Vorname</t>
  </si>
  <si>
    <t>Gehalt</t>
  </si>
  <si>
    <t>Meier</t>
  </si>
  <si>
    <t>Heinz</t>
  </si>
  <si>
    <t>Seeler</t>
  </si>
  <si>
    <t>Gerhard</t>
  </si>
  <si>
    <t>VK</t>
  </si>
  <si>
    <t>DBAUSZUG</t>
  </si>
  <si>
    <t>Gründel</t>
  </si>
  <si>
    <t>Georg</t>
  </si>
  <si>
    <t>Binsen</t>
  </si>
  <si>
    <t>Hans</t>
  </si>
  <si>
    <t>BH</t>
  </si>
  <si>
    <t>Pfaff</t>
  </si>
  <si>
    <t>Karl</t>
  </si>
  <si>
    <t>AV</t>
  </si>
  <si>
    <t>Klein</t>
  </si>
  <si>
    <t>Peter</t>
  </si>
  <si>
    <t>Mößner</t>
  </si>
  <si>
    <t>EK</t>
  </si>
  <si>
    <t>Braun</t>
  </si>
  <si>
    <t>Thomas</t>
  </si>
  <si>
    <t>Weber</t>
  </si>
  <si>
    <t>Eberhardt</t>
  </si>
  <si>
    <t>Wessing</t>
  </si>
  <si>
    <t>Holger</t>
  </si>
  <si>
    <t>DP</t>
  </si>
  <si>
    <t>Muscheid</t>
  </si>
  <si>
    <t>Hark</t>
  </si>
  <si>
    <t>Stefan</t>
  </si>
  <si>
    <t>Heinicke</t>
  </si>
  <si>
    <t>Michael</t>
  </si>
  <si>
    <t>DV</t>
  </si>
  <si>
    <t>Thomann</t>
  </si>
  <si>
    <t>Bert</t>
  </si>
  <si>
    <t>Kuntz</t>
  </si>
  <si>
    <t>Schreiber</t>
  </si>
  <si>
    <t>Philip</t>
  </si>
  <si>
    <t>Dietrich</t>
  </si>
  <si>
    <t>Hansen</t>
  </si>
  <si>
    <t>Gregor</t>
  </si>
  <si>
    <t>LA</t>
  </si>
  <si>
    <t>Trautner</t>
  </si>
  <si>
    <t>Brattz</t>
  </si>
  <si>
    <t>Matthias</t>
  </si>
  <si>
    <t>Traunert</t>
  </si>
  <si>
    <t>Schulz</t>
  </si>
  <si>
    <t>Martin</t>
  </si>
  <si>
    <t>Konrad</t>
  </si>
  <si>
    <t>Friedrich</t>
  </si>
  <si>
    <t>Saftig</t>
  </si>
  <si>
    <t>Hermann</t>
  </si>
  <si>
    <t>Atzenger</t>
  </si>
  <si>
    <t>DBANZAHL</t>
  </si>
  <si>
    <t>Anzahl der Zellen die Zahlen enthalten</t>
  </si>
  <si>
    <t>Funktion</t>
  </si>
  <si>
    <t>Beispiel</t>
  </si>
  <si>
    <t>Beschreibung</t>
  </si>
  <si>
    <t>DBANZAHL2</t>
  </si>
  <si>
    <t>DBMAX</t>
  </si>
  <si>
    <t>DBMIN</t>
  </si>
  <si>
    <t>DBSUMME</t>
  </si>
  <si>
    <t>DBMITTELWERT</t>
  </si>
  <si>
    <t>Anzahl der Zellen die nicht leer sind</t>
  </si>
  <si>
    <t>Größter Wert der Abfrage</t>
  </si>
  <si>
    <t>Kleinster Wert der Abfrage</t>
  </si>
  <si>
    <t>Summe der ermittelten Felder</t>
  </si>
  <si>
    <t>Mittelwert aus den ermittelten Felder</t>
  </si>
  <si>
    <t>Ergebnis darf nur eine Zelle sein, sonst Fehler: #ZAHL</t>
  </si>
  <si>
    <t>DBPRODUKT</t>
  </si>
  <si>
    <t>DBSTDABW</t>
  </si>
  <si>
    <t>Die ermittelten Zellen werden miteinander multipliziert.</t>
  </si>
  <si>
    <t>Standardabweichung</t>
  </si>
  <si>
    <t>DBSTDABWN</t>
  </si>
  <si>
    <t>DBVARIANZ</t>
  </si>
  <si>
    <t>DBVARIANZEN</t>
  </si>
  <si>
    <t>Varianz</t>
  </si>
  <si>
    <t>Varianzen</t>
  </si>
  <si>
    <t>&gt;3500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</si>
</sst>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0&quot; DM&quot;;\-#,##0.00&quot; DM&quot;"/>
    <numFmt numFmtId="177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0"/>
      <color indexed="17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0" borderId="10" xfId="0" applyBorder="1" applyAlignment="1">
      <alignment horizontal="center"/>
    </xf>
    <xf numFmtId="170" fontId="0" fillId="0" borderId="10" xfId="57" applyBorder="1" applyAlignment="1">
      <alignment/>
    </xf>
    <xf numFmtId="0" fontId="0" fillId="33" borderId="10" xfId="0" applyFill="1" applyBorder="1" applyAlignment="1">
      <alignment horizontal="right"/>
    </xf>
    <xf numFmtId="17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57" applyFont="1" applyBorder="1" applyAlignment="1">
      <alignment/>
    </xf>
    <xf numFmtId="170" fontId="0" fillId="0" borderId="0" xfId="57" applyFont="1" applyBorder="1" applyAlignment="1">
      <alignment/>
    </xf>
    <xf numFmtId="0" fontId="0" fillId="0" borderId="10" xfId="0" applyBorder="1" applyAlignment="1">
      <alignment/>
    </xf>
    <xf numFmtId="170" fontId="0" fillId="0" borderId="0" xfId="57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170" fontId="0" fillId="0" borderId="10" xfId="57" applyFont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7" fontId="0" fillId="0" borderId="10" xfId="57" applyNumberFormat="1" applyFont="1" applyBorder="1" applyAlignment="1">
      <alignment vertical="center"/>
    </xf>
    <xf numFmtId="170" fontId="0" fillId="0" borderId="0" xfId="57" applyFont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5" borderId="10" xfId="57" applyNumberFormat="1" applyFill="1" applyBorder="1" applyAlignment="1">
      <alignment horizontal="center" vertical="center"/>
    </xf>
    <xf numFmtId="0" fontId="0" fillId="0" borderId="10" xfId="57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57" applyNumberFormat="1" applyBorder="1" applyAlignment="1">
      <alignment vertical="center"/>
    </xf>
    <xf numFmtId="170" fontId="0" fillId="0" borderId="0" xfId="57" applyBorder="1" applyAlignment="1">
      <alignment vertical="center"/>
    </xf>
    <xf numFmtId="0" fontId="0" fillId="0" borderId="10" xfId="57" applyNumberFormat="1" applyFont="1" applyBorder="1" applyAlignment="1">
      <alignment vertical="center"/>
    </xf>
    <xf numFmtId="177" fontId="0" fillId="35" borderId="10" xfId="57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0" borderId="14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</xdr:row>
      <xdr:rowOff>19050</xdr:rowOff>
    </xdr:from>
    <xdr:ext cx="4219575" cy="495300"/>
    <xdr:sp>
      <xdr:nvSpPr>
        <xdr:cNvPr id="1" name="Text Box 5"/>
        <xdr:cNvSpPr txBox="1">
          <a:spLocks noChangeArrowheads="1"/>
        </xdr:cNvSpPr>
      </xdr:nvSpPr>
      <xdr:spPr>
        <a:xfrm>
          <a:off x="2647950" y="4362450"/>
          <a:ext cx="4219575" cy="495300"/>
        </a:xfrm>
        <a:prstGeom prst="rect">
          <a:avLst/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generelle Aufbau einer Datenbank-Funktion ist folgender: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=Funktionsname(</a:t>
          </a:r>
          <a:r>
            <a:rPr lang="en-US" cap="none" sz="1000" b="1" i="0" u="none" baseline="0">
              <a:solidFill>
                <a:srgbClr val="FF0000"/>
              </a:solidFill>
              <a:latin typeface="Courier New"/>
              <a:ea typeface="Courier New"/>
              <a:cs typeface="Courier New"/>
            </a:rPr>
            <a:t>&lt;Datenbank&gt;</a:t>
          </a: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;</a:t>
          </a:r>
          <a:r>
            <a:rPr lang="en-US" cap="none" sz="1000" b="1" i="0" u="none" baseline="0">
              <a:solidFill>
                <a:srgbClr val="0000FF"/>
              </a:solidFill>
              <a:latin typeface="Courier New"/>
              <a:ea typeface="Courier New"/>
              <a:cs typeface="Courier New"/>
            </a:rPr>
            <a:t>&lt;Feldname&gt;</a:t>
          </a: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;</a:t>
          </a:r>
          <a:r>
            <a:rPr lang="en-US" cap="none" sz="1000" b="1" i="0" u="none" baseline="0">
              <a:solidFill>
                <a:srgbClr val="008000"/>
              </a:solidFill>
              <a:latin typeface="Courier New"/>
              <a:ea typeface="Courier New"/>
              <a:cs typeface="Courier New"/>
            </a:rPr>
            <a:t>&lt;Suchkriterium&gt;</a:t>
          </a: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)</a:t>
          </a:r>
        </a:p>
      </xdr:txBody>
    </xdr:sp>
    <xdr:clientData/>
  </xdr:oneCellAnchor>
  <xdr:twoCellAnchor>
    <xdr:from>
      <xdr:col>0</xdr:col>
      <xdr:colOff>19050</xdr:colOff>
      <xdr:row>8</xdr:row>
      <xdr:rowOff>9525</xdr:rowOff>
    </xdr:from>
    <xdr:to>
      <xdr:col>4</xdr:col>
      <xdr:colOff>0</xdr:colOff>
      <xdr:row>34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9050" y="923925"/>
          <a:ext cx="2362200" cy="5934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</xdr:rowOff>
    </xdr:from>
    <xdr:to>
      <xdr:col>4</xdr:col>
      <xdr:colOff>9525</xdr:colOff>
      <xdr:row>9</xdr:row>
      <xdr:rowOff>9525</xdr:rowOff>
    </xdr:to>
    <xdr:sp>
      <xdr:nvSpPr>
        <xdr:cNvPr id="3" name="Rectangle 15"/>
        <xdr:cNvSpPr>
          <a:spLocks/>
        </xdr:cNvSpPr>
      </xdr:nvSpPr>
      <xdr:spPr>
        <a:xfrm>
          <a:off x="1543050" y="923925"/>
          <a:ext cx="847725" cy="228600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85725</xdr:rowOff>
    </xdr:from>
    <xdr:to>
      <xdr:col>7</xdr:col>
      <xdr:colOff>581025</xdr:colOff>
      <xdr:row>24</xdr:row>
      <xdr:rowOff>171450</xdr:rowOff>
    </xdr:to>
    <xdr:sp>
      <xdr:nvSpPr>
        <xdr:cNvPr id="4" name="Freeform 16"/>
        <xdr:cNvSpPr>
          <a:spLocks/>
        </xdr:cNvSpPr>
      </xdr:nvSpPr>
      <xdr:spPr>
        <a:xfrm>
          <a:off x="2381250" y="1000125"/>
          <a:ext cx="2867025" cy="3743325"/>
        </a:xfrm>
        <a:custGeom>
          <a:pathLst>
            <a:path h="287" w="283">
              <a:moveTo>
                <a:pt x="283" y="287"/>
              </a:moveTo>
              <a:lnTo>
                <a:pt x="283" y="275"/>
              </a:lnTo>
              <a:lnTo>
                <a:pt x="14" y="275"/>
              </a:lnTo>
              <a:lnTo>
                <a:pt x="14" y="0"/>
              </a:lnTo>
              <a:lnTo>
                <a:pt x="0" y="0"/>
              </a:lnTo>
            </a:path>
          </a:pathLst>
        </a:cu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0</xdr:colOff>
      <xdr:row>2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9525" y="19050"/>
          <a:ext cx="2371725" cy="438150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8</xdr:col>
      <xdr:colOff>295275</xdr:colOff>
      <xdr:row>26</xdr:row>
      <xdr:rowOff>209550</xdr:rowOff>
    </xdr:to>
    <xdr:sp>
      <xdr:nvSpPr>
        <xdr:cNvPr id="6" name="Freeform 18"/>
        <xdr:cNvSpPr>
          <a:spLocks/>
        </xdr:cNvSpPr>
      </xdr:nvSpPr>
      <xdr:spPr>
        <a:xfrm>
          <a:off x="2381250" y="238125"/>
          <a:ext cx="5676900" cy="5000625"/>
        </a:xfrm>
        <a:custGeom>
          <a:pathLst>
            <a:path h="390" w="578">
              <a:moveTo>
                <a:pt x="396" y="363"/>
              </a:moveTo>
              <a:lnTo>
                <a:pt x="396" y="390"/>
              </a:lnTo>
              <a:lnTo>
                <a:pt x="578" y="390"/>
              </a:lnTo>
              <a:lnTo>
                <a:pt x="57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8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142875</xdr:rowOff>
    </xdr:from>
    <xdr:to>
      <xdr:col>6</xdr:col>
      <xdr:colOff>628650</xdr:colOff>
      <xdr:row>28</xdr:row>
      <xdr:rowOff>85725</xdr:rowOff>
    </xdr:to>
    <xdr:sp>
      <xdr:nvSpPr>
        <xdr:cNvPr id="7" name="Freeform 19"/>
        <xdr:cNvSpPr>
          <a:spLocks/>
        </xdr:cNvSpPr>
      </xdr:nvSpPr>
      <xdr:spPr>
        <a:xfrm>
          <a:off x="2381250" y="4943475"/>
          <a:ext cx="1828800" cy="628650"/>
        </a:xfrm>
        <a:custGeom>
          <a:pathLst>
            <a:path h="36" w="192">
              <a:moveTo>
                <a:pt x="192" y="0"/>
              </a:moveTo>
              <a:lnTo>
                <a:pt x="192" y="36"/>
              </a:lnTo>
              <a:lnTo>
                <a:pt x="0" y="36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pane ySplit="8" topLeftCell="A10" activePane="bottomLeft" state="frozen"/>
      <selection pane="topLeft" activeCell="A1" sqref="A1"/>
      <selection pane="bottomLeft" activeCell="A2" sqref="A2:B2"/>
    </sheetView>
  </sheetViews>
  <sheetFormatPr defaultColWidth="11.421875" defaultRowHeight="12.75"/>
  <cols>
    <col min="3" max="3" width="13.7109375" style="0" bestFit="1" customWidth="1"/>
    <col min="4" max="4" width="12.7109375" style="0" bestFit="1" customWidth="1"/>
    <col min="5" max="5" width="2.7109375" style="0" customWidth="1"/>
    <col min="6" max="6" width="34.57421875" style="0" customWidth="1"/>
    <col min="7" max="8" width="13.7109375" style="0" bestFit="1" customWidth="1"/>
  </cols>
  <sheetData>
    <row r="1" spans="1:3" ht="12.75">
      <c r="A1" s="32"/>
      <c r="B1" s="33"/>
      <c r="C1" s="1" t="s">
        <v>0</v>
      </c>
    </row>
    <row r="2" spans="1:3" ht="12.75">
      <c r="A2" s="34" t="s">
        <v>1</v>
      </c>
      <c r="B2" s="35"/>
      <c r="C2" s="3" t="s">
        <v>22</v>
      </c>
    </row>
    <row r="4" spans="1:7" ht="12.75">
      <c r="A4" s="34" t="s">
        <v>3</v>
      </c>
      <c r="B4" s="36"/>
      <c r="C4" s="4">
        <f>DMAX(DB,D8,C1:C2)</f>
        <v>6215</v>
      </c>
      <c r="F4" s="5" t="s">
        <v>4</v>
      </c>
      <c r="G4" s="3">
        <f>DCOUNT(DB,D8,C1:C2)</f>
        <v>4</v>
      </c>
    </row>
    <row r="5" spans="1:7" ht="12.75">
      <c r="A5" s="34" t="s">
        <v>5</v>
      </c>
      <c r="B5" s="35"/>
      <c r="C5" s="4">
        <f>DMIN(DB,D8,C1:C2)</f>
        <v>2921</v>
      </c>
      <c r="F5" s="2" t="s">
        <v>6</v>
      </c>
      <c r="G5" s="4">
        <f>DSUM(DB,"Gehalt",C1:C2)</f>
        <v>16410</v>
      </c>
    </row>
    <row r="6" spans="1:7" ht="12.75">
      <c r="A6" s="34" t="s">
        <v>7</v>
      </c>
      <c r="B6" s="35"/>
      <c r="C6" s="6">
        <f>C4-C5</f>
        <v>3294</v>
      </c>
      <c r="F6" s="2" t="s">
        <v>8</v>
      </c>
      <c r="G6" s="4">
        <f>DAVERAGE(DB,D8,C1:C2)</f>
        <v>4102.5</v>
      </c>
    </row>
    <row r="8" spans="1:4" ht="12.75">
      <c r="A8" s="7" t="s">
        <v>9</v>
      </c>
      <c r="B8" s="7" t="s">
        <v>10</v>
      </c>
      <c r="C8" s="7" t="s">
        <v>0</v>
      </c>
      <c r="D8" s="7" t="s">
        <v>11</v>
      </c>
    </row>
    <row r="9" spans="1:5" ht="12.75">
      <c r="A9" s="8" t="s">
        <v>12</v>
      </c>
      <c r="B9" s="8" t="s">
        <v>13</v>
      </c>
      <c r="C9" s="8" t="s">
        <v>2</v>
      </c>
      <c r="D9" s="9">
        <v>3550</v>
      </c>
      <c r="E9" s="10"/>
    </row>
    <row r="10" spans="1:7" ht="12.75">
      <c r="A10" s="11" t="s">
        <v>14</v>
      </c>
      <c r="B10" s="11" t="s">
        <v>15</v>
      </c>
      <c r="C10" s="11" t="s">
        <v>16</v>
      </c>
      <c r="D10" s="4">
        <v>3645</v>
      </c>
      <c r="E10" s="12"/>
      <c r="F10" s="2" t="s">
        <v>17</v>
      </c>
      <c r="G10" s="4" t="e">
        <f>DGET(DB,D8,D9)</f>
        <v>#VALUE!</v>
      </c>
    </row>
    <row r="11" spans="1:5" ht="12.75">
      <c r="A11" s="11" t="s">
        <v>18</v>
      </c>
      <c r="B11" s="11" t="s">
        <v>19</v>
      </c>
      <c r="C11" s="11" t="s">
        <v>16</v>
      </c>
      <c r="D11" s="4">
        <v>3246</v>
      </c>
      <c r="E11" s="12"/>
    </row>
    <row r="12" spans="1:5" ht="12.75">
      <c r="A12" s="11" t="s">
        <v>20</v>
      </c>
      <c r="B12" s="11" t="s">
        <v>21</v>
      </c>
      <c r="C12" s="11" t="s">
        <v>22</v>
      </c>
      <c r="D12" s="4">
        <v>3842</v>
      </c>
      <c r="E12" s="12"/>
    </row>
    <row r="13" spans="1:7" ht="12.75">
      <c r="A13" s="11" t="s">
        <v>23</v>
      </c>
      <c r="B13" s="11" t="s">
        <v>24</v>
      </c>
      <c r="C13" s="11" t="s">
        <v>25</v>
      </c>
      <c r="D13" s="4">
        <v>4250</v>
      </c>
      <c r="E13" s="12"/>
      <c r="G13">
        <f>DCOUNTA(DB,D8,C1:C2)</f>
        <v>4</v>
      </c>
    </row>
    <row r="14" spans="1:5" ht="12.75">
      <c r="A14" s="11" t="s">
        <v>26</v>
      </c>
      <c r="B14" s="11" t="s">
        <v>27</v>
      </c>
      <c r="C14" s="11" t="s">
        <v>25</v>
      </c>
      <c r="D14" s="4">
        <v>4250</v>
      </c>
      <c r="E14" s="12"/>
    </row>
    <row r="15" spans="1:5" ht="12.75">
      <c r="A15" s="11" t="s">
        <v>28</v>
      </c>
      <c r="B15" s="11" t="s">
        <v>15</v>
      </c>
      <c r="C15" s="11" t="s">
        <v>29</v>
      </c>
      <c r="D15" s="4">
        <v>3856</v>
      </c>
      <c r="E15" s="12"/>
    </row>
    <row r="16" spans="1:6" ht="12.75">
      <c r="A16" s="11" t="s">
        <v>30</v>
      </c>
      <c r="B16" s="11" t="s">
        <v>31</v>
      </c>
      <c r="C16" s="11" t="s">
        <v>29</v>
      </c>
      <c r="D16" s="4">
        <v>4188</v>
      </c>
      <c r="E16" s="12"/>
      <c r="F16" s="14"/>
    </row>
    <row r="17" spans="1:7" ht="12.75">
      <c r="A17" s="11" t="s">
        <v>32</v>
      </c>
      <c r="B17" s="11" t="s">
        <v>33</v>
      </c>
      <c r="C17" s="11" t="s">
        <v>25</v>
      </c>
      <c r="D17" s="4">
        <v>3428</v>
      </c>
      <c r="E17" s="12"/>
      <c r="G17" s="13"/>
    </row>
    <row r="18" spans="1:5" ht="12.75">
      <c r="A18" s="11" t="s">
        <v>34</v>
      </c>
      <c r="B18" s="11" t="s">
        <v>35</v>
      </c>
      <c r="C18" s="11" t="s">
        <v>36</v>
      </c>
      <c r="D18" s="4">
        <v>3612</v>
      </c>
      <c r="E18" s="12"/>
    </row>
    <row r="19" spans="1:5" ht="12.75">
      <c r="A19" s="11" t="s">
        <v>37</v>
      </c>
      <c r="B19" s="11" t="s">
        <v>33</v>
      </c>
      <c r="C19" s="11" t="s">
        <v>36</v>
      </c>
      <c r="D19" s="4">
        <v>3500</v>
      </c>
      <c r="E19" s="12"/>
    </row>
    <row r="20" spans="1:5" ht="12.75">
      <c r="A20" s="11" t="s">
        <v>38</v>
      </c>
      <c r="B20" s="11" t="s">
        <v>39</v>
      </c>
      <c r="C20" s="11" t="s">
        <v>22</v>
      </c>
      <c r="D20" s="4">
        <v>6215</v>
      </c>
      <c r="E20" s="12"/>
    </row>
    <row r="21" spans="1:5" ht="12.75">
      <c r="A21" s="11" t="s">
        <v>40</v>
      </c>
      <c r="B21" s="11" t="s">
        <v>41</v>
      </c>
      <c r="C21" s="11" t="s">
        <v>42</v>
      </c>
      <c r="D21" s="4">
        <v>3560</v>
      </c>
      <c r="E21" s="12"/>
    </row>
    <row r="22" spans="1:5" ht="12.75">
      <c r="A22" s="11" t="s">
        <v>43</v>
      </c>
      <c r="B22" s="11" t="s">
        <v>44</v>
      </c>
      <c r="C22" s="11" t="s">
        <v>16</v>
      </c>
      <c r="D22" s="4">
        <v>2890</v>
      </c>
      <c r="E22" s="12"/>
    </row>
    <row r="23" spans="1:5" ht="12.75">
      <c r="A23" s="11" t="s">
        <v>45</v>
      </c>
      <c r="B23" s="11" t="s">
        <v>39</v>
      </c>
      <c r="C23" s="11" t="s">
        <v>16</v>
      </c>
      <c r="D23" s="4">
        <v>3854</v>
      </c>
      <c r="E23" s="12"/>
    </row>
    <row r="24" spans="1:5" ht="12.75">
      <c r="A24" s="11" t="s">
        <v>46</v>
      </c>
      <c r="B24" s="11" t="s">
        <v>47</v>
      </c>
      <c r="C24" s="11" t="s">
        <v>29</v>
      </c>
      <c r="D24" s="4">
        <v>2731</v>
      </c>
      <c r="E24" s="12"/>
    </row>
    <row r="25" spans="1:5" ht="12.75">
      <c r="A25" s="11" t="s">
        <v>26</v>
      </c>
      <c r="B25" s="11" t="s">
        <v>48</v>
      </c>
      <c r="C25" s="11" t="s">
        <v>29</v>
      </c>
      <c r="D25" s="4">
        <v>3923</v>
      </c>
      <c r="E25" s="12"/>
    </row>
    <row r="26" spans="1:5" ht="12.75">
      <c r="A26" s="11" t="s">
        <v>49</v>
      </c>
      <c r="B26" s="11" t="s">
        <v>50</v>
      </c>
      <c r="C26" s="11" t="s">
        <v>51</v>
      </c>
      <c r="D26" s="4">
        <v>4280</v>
      </c>
      <c r="E26" s="12"/>
    </row>
    <row r="27" spans="1:5" ht="12.75">
      <c r="A27" s="11" t="s">
        <v>52</v>
      </c>
      <c r="B27" s="11" t="s">
        <v>24</v>
      </c>
      <c r="C27" s="11" t="s">
        <v>51</v>
      </c>
      <c r="D27" s="4">
        <v>4320</v>
      </c>
      <c r="E27" s="12"/>
    </row>
    <row r="28" spans="1:5" ht="12.75">
      <c r="A28" s="11" t="s">
        <v>53</v>
      </c>
      <c r="B28" s="11" t="s">
        <v>54</v>
      </c>
      <c r="C28" s="11" t="s">
        <v>29</v>
      </c>
      <c r="D28" s="4">
        <v>5833</v>
      </c>
      <c r="E28" s="12"/>
    </row>
    <row r="29" spans="1:5" ht="12.75">
      <c r="A29" s="11" t="s">
        <v>55</v>
      </c>
      <c r="B29" s="11" t="s">
        <v>39</v>
      </c>
      <c r="C29" s="11" t="s">
        <v>22</v>
      </c>
      <c r="D29" s="4">
        <v>2921</v>
      </c>
      <c r="E29" s="12"/>
    </row>
    <row r="30" spans="1:5" ht="12.75">
      <c r="A30" s="11" t="s">
        <v>56</v>
      </c>
      <c r="B30" s="11" t="s">
        <v>57</v>
      </c>
      <c r="C30" s="11" t="s">
        <v>22</v>
      </c>
      <c r="D30" s="4">
        <v>3432</v>
      </c>
      <c r="E30" s="12"/>
    </row>
    <row r="31" spans="1:5" ht="12.75">
      <c r="A31" s="11" t="s">
        <v>58</v>
      </c>
      <c r="B31" s="11" t="s">
        <v>59</v>
      </c>
      <c r="C31" s="11" t="s">
        <v>16</v>
      </c>
      <c r="D31" s="4">
        <v>3820</v>
      </c>
      <c r="E31" s="12"/>
    </row>
    <row r="32" spans="1:5" ht="12.75">
      <c r="A32" s="11" t="s">
        <v>60</v>
      </c>
      <c r="B32" s="11" t="s">
        <v>61</v>
      </c>
      <c r="C32" s="11" t="s">
        <v>16</v>
      </c>
      <c r="D32" s="4">
        <v>3950</v>
      </c>
      <c r="E32" s="12"/>
    </row>
    <row r="33" spans="1:5" ht="12.75">
      <c r="A33" s="11" t="s">
        <v>62</v>
      </c>
      <c r="B33" s="11" t="s">
        <v>48</v>
      </c>
      <c r="C33" s="11" t="s">
        <v>51</v>
      </c>
      <c r="D33" s="4">
        <v>3800</v>
      </c>
      <c r="E33" s="12"/>
    </row>
  </sheetData>
  <sheetProtection/>
  <autoFilter ref="A8:D33"/>
  <mergeCells count="5">
    <mergeCell ref="A1:B1"/>
    <mergeCell ref="A5:B5"/>
    <mergeCell ref="A6:B6"/>
    <mergeCell ref="A2:B2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19" sqref="G19"/>
    </sheetView>
  </sheetViews>
  <sheetFormatPr defaultColWidth="11.421875" defaultRowHeight="18" customHeight="1"/>
  <cols>
    <col min="1" max="1" width="9.00390625" style="16" bestFit="1" customWidth="1"/>
    <col min="2" max="2" width="9.28125" style="16" bestFit="1" customWidth="1"/>
    <col min="3" max="3" width="4.7109375" style="16" bestFit="1" customWidth="1"/>
    <col min="4" max="4" width="12.7109375" style="16" bestFit="1" customWidth="1"/>
    <col min="5" max="5" width="2.7109375" style="16" customWidth="1"/>
    <col min="6" max="6" width="15.28125" style="16" bestFit="1" customWidth="1"/>
    <col min="7" max="7" width="16.28125" style="16" bestFit="1" customWidth="1"/>
    <col min="8" max="8" width="46.421875" style="16" bestFit="1" customWidth="1"/>
    <col min="9" max="16384" width="11.421875" style="16" customWidth="1"/>
  </cols>
  <sheetData>
    <row r="1" spans="1:4" ht="18" customHeight="1">
      <c r="A1" s="15" t="s">
        <v>9</v>
      </c>
      <c r="B1" s="15" t="s">
        <v>10</v>
      </c>
      <c r="C1" s="15" t="s">
        <v>0</v>
      </c>
      <c r="D1" s="15" t="s">
        <v>11</v>
      </c>
    </row>
    <row r="2" spans="1:4" ht="18" customHeight="1">
      <c r="A2" s="17"/>
      <c r="B2" s="17"/>
      <c r="C2" s="17" t="s">
        <v>25</v>
      </c>
      <c r="D2" s="18" t="s">
        <v>88</v>
      </c>
    </row>
    <row r="3" spans="1:4" ht="18" customHeight="1">
      <c r="A3" s="17"/>
      <c r="B3" s="17"/>
      <c r="C3" s="17" t="s">
        <v>2</v>
      </c>
      <c r="D3" s="18"/>
    </row>
    <row r="5" ht="18" customHeight="1" hidden="1"/>
    <row r="6" ht="18" customHeight="1" hidden="1"/>
    <row r="7" ht="18" customHeight="1" hidden="1"/>
    <row r="8" ht="18" customHeight="1" hidden="1"/>
    <row r="9" spans="1:8" ht="18" customHeight="1">
      <c r="A9" s="15" t="s">
        <v>9</v>
      </c>
      <c r="B9" s="15" t="s">
        <v>10</v>
      </c>
      <c r="C9" s="15" t="s">
        <v>0</v>
      </c>
      <c r="D9" s="15" t="s">
        <v>11</v>
      </c>
      <c r="F9" s="19" t="s">
        <v>65</v>
      </c>
      <c r="G9" s="20" t="s">
        <v>66</v>
      </c>
      <c r="H9" s="20" t="s">
        <v>67</v>
      </c>
    </row>
    <row r="10" spans="1:8" ht="18" customHeight="1">
      <c r="A10" s="17" t="s">
        <v>12</v>
      </c>
      <c r="B10" s="17" t="s">
        <v>13</v>
      </c>
      <c r="C10" s="17" t="s">
        <v>2</v>
      </c>
      <c r="D10" s="21">
        <v>3550</v>
      </c>
      <c r="E10" s="22"/>
      <c r="F10" s="23" t="s">
        <v>63</v>
      </c>
      <c r="G10" s="24">
        <f>DCOUNT(DB,C9,Feld)</f>
        <v>0</v>
      </c>
      <c r="H10" s="25" t="s">
        <v>64</v>
      </c>
    </row>
    <row r="11" spans="1:8" ht="18" customHeight="1">
      <c r="A11" s="26" t="s">
        <v>14</v>
      </c>
      <c r="B11" s="26" t="s">
        <v>15</v>
      </c>
      <c r="C11" s="26" t="s">
        <v>16</v>
      </c>
      <c r="D11" s="27">
        <v>3645</v>
      </c>
      <c r="E11" s="28"/>
      <c r="F11" s="23" t="s">
        <v>68</v>
      </c>
      <c r="G11" s="24">
        <f>DCOUNTA(DB,D9,Feld)</f>
        <v>2</v>
      </c>
      <c r="H11" s="29" t="s">
        <v>73</v>
      </c>
    </row>
    <row r="12" spans="1:8" ht="18" customHeight="1">
      <c r="A12" s="26" t="s">
        <v>18</v>
      </c>
      <c r="B12" s="26" t="s">
        <v>19</v>
      </c>
      <c r="C12" s="26" t="s">
        <v>16</v>
      </c>
      <c r="D12" s="27">
        <v>3246</v>
      </c>
      <c r="E12" s="28"/>
      <c r="F12" s="23" t="s">
        <v>69</v>
      </c>
      <c r="G12" s="30">
        <f>DMAX(DB,D9,Feld)</f>
        <v>4250</v>
      </c>
      <c r="H12" s="29" t="s">
        <v>74</v>
      </c>
    </row>
    <row r="13" spans="1:8" ht="18" customHeight="1">
      <c r="A13" s="26" t="s">
        <v>20</v>
      </c>
      <c r="B13" s="26" t="s">
        <v>21</v>
      </c>
      <c r="C13" s="26" t="s">
        <v>22</v>
      </c>
      <c r="D13" s="27">
        <v>3842</v>
      </c>
      <c r="E13" s="28"/>
      <c r="F13" s="23" t="s">
        <v>70</v>
      </c>
      <c r="G13" s="30">
        <f>DMIN(DB,"Gehalt",Feld)</f>
        <v>4250</v>
      </c>
      <c r="H13" s="29" t="s">
        <v>75</v>
      </c>
    </row>
    <row r="14" spans="1:8" ht="18" customHeight="1">
      <c r="A14" s="26" t="s">
        <v>23</v>
      </c>
      <c r="B14" s="26" t="s">
        <v>24</v>
      </c>
      <c r="C14" s="26" t="s">
        <v>25</v>
      </c>
      <c r="D14" s="27">
        <v>4250</v>
      </c>
      <c r="E14" s="28"/>
      <c r="F14" s="23" t="s">
        <v>71</v>
      </c>
      <c r="G14" s="30">
        <f>DSUM(DB,"Gehalt",Feld)</f>
        <v>8500</v>
      </c>
      <c r="H14" s="29" t="s">
        <v>76</v>
      </c>
    </row>
    <row r="15" spans="1:8" ht="18" customHeight="1">
      <c r="A15" s="26" t="s">
        <v>26</v>
      </c>
      <c r="B15" s="26" t="s">
        <v>27</v>
      </c>
      <c r="C15" s="26" t="s">
        <v>25</v>
      </c>
      <c r="D15" s="27">
        <v>4250</v>
      </c>
      <c r="E15" s="28"/>
      <c r="F15" s="23" t="s">
        <v>72</v>
      </c>
      <c r="G15" s="24">
        <f>DAVERAGE(DB,"Gehalt",Feld)</f>
        <v>4250</v>
      </c>
      <c r="H15" s="29" t="s">
        <v>77</v>
      </c>
    </row>
    <row r="16" spans="1:8" ht="18" customHeight="1">
      <c r="A16" s="26" t="s">
        <v>28</v>
      </c>
      <c r="B16" s="26" t="s">
        <v>15</v>
      </c>
      <c r="C16" s="26" t="s">
        <v>29</v>
      </c>
      <c r="D16" s="27">
        <v>3856</v>
      </c>
      <c r="E16" s="28"/>
      <c r="F16" s="23" t="s">
        <v>17</v>
      </c>
      <c r="G16" s="24" t="e">
        <f>DGET(DB,"Vorname",Feld)</f>
        <v>#NUM!</v>
      </c>
      <c r="H16" s="29" t="s">
        <v>78</v>
      </c>
    </row>
    <row r="17" spans="1:7" ht="18" customHeight="1">
      <c r="A17" s="26" t="s">
        <v>30</v>
      </c>
      <c r="B17" s="26" t="s">
        <v>31</v>
      </c>
      <c r="C17" s="26" t="s">
        <v>29</v>
      </c>
      <c r="D17" s="27">
        <v>4188</v>
      </c>
      <c r="E17" s="28"/>
      <c r="G17" s="31"/>
    </row>
    <row r="18" spans="1:8" ht="18" customHeight="1">
      <c r="A18" s="26" t="s">
        <v>32</v>
      </c>
      <c r="B18" s="26" t="s">
        <v>33</v>
      </c>
      <c r="C18" s="26" t="s">
        <v>25</v>
      </c>
      <c r="D18" s="27">
        <v>3428</v>
      </c>
      <c r="E18" s="28"/>
      <c r="F18" s="23" t="s">
        <v>79</v>
      </c>
      <c r="G18" s="24">
        <f>DPRODUCT(DB,"Gehalt",Feld)</f>
        <v>18062500</v>
      </c>
      <c r="H18" s="29" t="s">
        <v>81</v>
      </c>
    </row>
    <row r="19" spans="1:8" ht="18" customHeight="1">
      <c r="A19" s="26" t="s">
        <v>34</v>
      </c>
      <c r="B19" s="26" t="s">
        <v>35</v>
      </c>
      <c r="C19" s="26" t="s">
        <v>36</v>
      </c>
      <c r="D19" s="27">
        <v>3612</v>
      </c>
      <c r="E19" s="28"/>
      <c r="F19" s="23" t="s">
        <v>80</v>
      </c>
      <c r="G19" s="24">
        <f>DSTDEV(DB,"Gehalt",Feld)</f>
        <v>0</v>
      </c>
      <c r="H19" s="29" t="s">
        <v>82</v>
      </c>
    </row>
    <row r="20" spans="1:8" ht="18" customHeight="1">
      <c r="A20" s="26" t="s">
        <v>37</v>
      </c>
      <c r="B20" s="26" t="s">
        <v>33</v>
      </c>
      <c r="C20" s="26" t="s">
        <v>36</v>
      </c>
      <c r="D20" s="27">
        <v>3500</v>
      </c>
      <c r="E20" s="28"/>
      <c r="F20" s="23" t="s">
        <v>83</v>
      </c>
      <c r="G20" s="24">
        <f>DSTDEVP(DB,"Gehalt",Feld)</f>
        <v>0</v>
      </c>
      <c r="H20" s="29" t="s">
        <v>78</v>
      </c>
    </row>
    <row r="21" spans="1:8" ht="18" customHeight="1">
      <c r="A21" s="26" t="s">
        <v>38</v>
      </c>
      <c r="B21" s="26" t="s">
        <v>39</v>
      </c>
      <c r="C21" s="26" t="s">
        <v>22</v>
      </c>
      <c r="D21" s="27">
        <v>6215</v>
      </c>
      <c r="E21" s="28"/>
      <c r="F21" s="23" t="s">
        <v>84</v>
      </c>
      <c r="G21" s="24">
        <f>DVAR(DB,"Gehalt",Feld)</f>
        <v>0</v>
      </c>
      <c r="H21" s="29" t="s">
        <v>86</v>
      </c>
    </row>
    <row r="22" spans="1:8" ht="18" customHeight="1">
      <c r="A22" s="26" t="s">
        <v>40</v>
      </c>
      <c r="B22" s="26" t="s">
        <v>41</v>
      </c>
      <c r="C22" s="26" t="s">
        <v>42</v>
      </c>
      <c r="D22" s="27">
        <v>3560</v>
      </c>
      <c r="E22" s="28"/>
      <c r="F22" s="23" t="s">
        <v>85</v>
      </c>
      <c r="G22" s="24">
        <f>DVARP(DB,"Gehalt",Feld)</f>
        <v>0</v>
      </c>
      <c r="H22" s="29" t="s">
        <v>87</v>
      </c>
    </row>
    <row r="23" spans="1:5" ht="18" customHeight="1">
      <c r="A23" s="26" t="s">
        <v>43</v>
      </c>
      <c r="B23" s="26" t="s">
        <v>44</v>
      </c>
      <c r="C23" s="26" t="s">
        <v>16</v>
      </c>
      <c r="D23" s="27">
        <v>2890</v>
      </c>
      <c r="E23" s="28"/>
    </row>
    <row r="24" spans="1:5" ht="18" customHeight="1">
      <c r="A24" s="26" t="s">
        <v>45</v>
      </c>
      <c r="B24" s="26" t="s">
        <v>39</v>
      </c>
      <c r="C24" s="26" t="s">
        <v>16</v>
      </c>
      <c r="D24" s="27">
        <v>3854</v>
      </c>
      <c r="E24" s="28"/>
    </row>
    <row r="25" spans="1:5" ht="18" customHeight="1">
      <c r="A25" s="26" t="s">
        <v>46</v>
      </c>
      <c r="B25" s="26" t="s">
        <v>47</v>
      </c>
      <c r="C25" s="26" t="s">
        <v>29</v>
      </c>
      <c r="D25" s="27">
        <v>2731</v>
      </c>
      <c r="E25" s="28"/>
    </row>
    <row r="26" spans="1:5" ht="18" customHeight="1">
      <c r="A26" s="26" t="s">
        <v>26</v>
      </c>
      <c r="B26" s="26" t="s">
        <v>48</v>
      </c>
      <c r="C26" s="26" t="s">
        <v>29</v>
      </c>
      <c r="D26" s="27">
        <v>3923</v>
      </c>
      <c r="E26" s="28"/>
    </row>
    <row r="27" spans="1:5" ht="18" customHeight="1">
      <c r="A27" s="26" t="s">
        <v>49</v>
      </c>
      <c r="B27" s="26" t="s">
        <v>50</v>
      </c>
      <c r="C27" s="26" t="s">
        <v>51</v>
      </c>
      <c r="D27" s="27">
        <v>4280</v>
      </c>
      <c r="E27" s="28"/>
    </row>
    <row r="28" spans="1:5" ht="18" customHeight="1">
      <c r="A28" s="26" t="s">
        <v>52</v>
      </c>
      <c r="B28" s="26" t="s">
        <v>24</v>
      </c>
      <c r="C28" s="26" t="s">
        <v>51</v>
      </c>
      <c r="D28" s="27">
        <v>4320</v>
      </c>
      <c r="E28" s="28"/>
    </row>
    <row r="29" spans="1:5" ht="18" customHeight="1">
      <c r="A29" s="26" t="s">
        <v>53</v>
      </c>
      <c r="B29" s="26" t="s">
        <v>54</v>
      </c>
      <c r="C29" s="26" t="s">
        <v>29</v>
      </c>
      <c r="D29" s="27">
        <v>5833</v>
      </c>
      <c r="E29" s="28"/>
    </row>
    <row r="30" spans="1:5" ht="18" customHeight="1">
      <c r="A30" s="26" t="s">
        <v>55</v>
      </c>
      <c r="B30" s="26" t="s">
        <v>39</v>
      </c>
      <c r="C30" s="26" t="s">
        <v>22</v>
      </c>
      <c r="D30" s="27">
        <v>2921</v>
      </c>
      <c r="E30" s="28"/>
    </row>
    <row r="31" spans="1:5" ht="18" customHeight="1">
      <c r="A31" s="26" t="s">
        <v>56</v>
      </c>
      <c r="B31" s="26" t="s">
        <v>57</v>
      </c>
      <c r="C31" s="26" t="s">
        <v>22</v>
      </c>
      <c r="D31" s="27">
        <v>3432</v>
      </c>
      <c r="E31" s="28"/>
    </row>
    <row r="32" spans="1:5" ht="18" customHeight="1">
      <c r="A32" s="26" t="s">
        <v>58</v>
      </c>
      <c r="B32" s="26" t="s">
        <v>59</v>
      </c>
      <c r="C32" s="26" t="s">
        <v>16</v>
      </c>
      <c r="D32" s="27">
        <v>3820</v>
      </c>
      <c r="E32" s="28"/>
    </row>
    <row r="33" spans="1:5" ht="18" customHeight="1">
      <c r="A33" s="26" t="s">
        <v>60</v>
      </c>
      <c r="B33" s="26" t="s">
        <v>61</v>
      </c>
      <c r="C33" s="26" t="s">
        <v>16</v>
      </c>
      <c r="D33" s="27">
        <v>3950</v>
      </c>
      <c r="E33" s="28"/>
    </row>
    <row r="34" spans="1:5" ht="18" customHeight="1">
      <c r="A34" s="26" t="s">
        <v>62</v>
      </c>
      <c r="B34" s="26" t="s">
        <v>48</v>
      </c>
      <c r="C34" s="26" t="s">
        <v>51</v>
      </c>
      <c r="D34" s="27">
        <v>3800</v>
      </c>
      <c r="E34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de25bfz</dc:creator>
  <cp:keywords/>
  <dc:description/>
  <cp:lastModifiedBy>dep02818</cp:lastModifiedBy>
  <dcterms:created xsi:type="dcterms:W3CDTF">2000-05-01T20:27:18Z</dcterms:created>
  <dcterms:modified xsi:type="dcterms:W3CDTF">2009-12-02T16:14:38Z</dcterms:modified>
  <cp:category/>
  <cp:version/>
  <cp:contentType/>
  <cp:contentStatus/>
</cp:coreProperties>
</file>